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.63.234\tribunale\Civile\Esec\DR.SSA MANTOVANI\"/>
    </mc:Choice>
  </mc:AlternateContent>
  <xr:revisionPtr revIDLastSave="0" documentId="13_ncr:1_{CF186E31-C489-4F5C-9EA0-AE829CA18DBF}" xr6:coauthVersionLast="44" xr6:coauthVersionMax="47" xr10:uidLastSave="{00000000-0000-0000-0000-000000000000}"/>
  <workbookProtection workbookAlgorithmName="SHA-512" workbookHashValue="GbKotS6pey0gdkIYA0Pf5fmuNgY7p6HZMhASBG5KcfrwVUig3pkOdw9HdNqy00d7HDPYgF5qo3+F/VDWV9WoWg==" workbookSaltValue="tj3/wV1rvX6r+uAv6U9Geg==" workbookSpinCount="100000" lockStructure="1"/>
  <bookViews>
    <workbookView xWindow="3510" yWindow="2235" windowWidth="23100" windowHeight="13965" xr2:uid="{00000000-000D-0000-FFFF-FFFF00000000}"/>
  </bookViews>
  <sheets>
    <sheet name="CUSTODE" sheetId="1" r:id="rId1"/>
  </sheets>
  <definedNames>
    <definedName name="_xlnm.Print_Area" localSheetId="0">CUSTODE!$A$1:$G$73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38" i="1"/>
  <c r="G38" i="1" s="1"/>
  <c r="F39" i="1"/>
  <c r="G39" i="1" s="1"/>
  <c r="G30" i="1"/>
  <c r="D39" i="1"/>
  <c r="B39" i="1" s="1"/>
  <c r="B23" i="1"/>
  <c r="G64" i="1"/>
  <c r="B27" i="1"/>
  <c r="B26" i="1"/>
  <c r="B25" i="1"/>
  <c r="B24" i="1"/>
  <c r="G40" i="1" l="1"/>
  <c r="G55" i="1" s="1"/>
  <c r="G28" i="1"/>
  <c r="G44" i="1" l="1"/>
  <c r="G56" i="1" s="1"/>
  <c r="G32" i="1"/>
  <c r="G48" i="1" l="1"/>
  <c r="G57" i="1" s="1"/>
  <c r="G54" i="1"/>
  <c r="G58" i="1" l="1"/>
  <c r="G61" i="1" l="1"/>
  <c r="G62" i="1" s="1"/>
  <c r="G63" i="1" l="1"/>
  <c r="G65" i="1" s="1"/>
</calcChain>
</file>

<file path=xl/sharedStrings.xml><?xml version="1.0" encoding="utf-8"?>
<sst xmlns="http://schemas.openxmlformats.org/spreadsheetml/2006/main" count="81" uniqueCount="72">
  <si>
    <t>TRIBUNALE ORDINARIO DI ANCONA</t>
  </si>
  <si>
    <t>ISTANZA DI LIQUIDAZIONE COMPENSI CUSTODE GIUDIZIARIO ex DM 80/2009</t>
  </si>
  <si>
    <t xml:space="preserve">LOTTO N. </t>
  </si>
  <si>
    <t>(1)</t>
  </si>
  <si>
    <t>PROCEDURA ESECUTIVA N.R.G.E.:</t>
  </si>
  <si>
    <t>(numero)</t>
  </si>
  <si>
    <t>(anno)</t>
  </si>
  <si>
    <t>Creditore procedente:</t>
  </si>
  <si>
    <t>Debitore esecutato:</t>
  </si>
  <si>
    <t>CUSTODE:</t>
  </si>
  <si>
    <t>data conferimento incarico:</t>
  </si>
  <si>
    <t>data cessazione dell'incarico:</t>
  </si>
  <si>
    <t>durata complessiva dell'incarico:</t>
  </si>
  <si>
    <t>numero  mesi:</t>
  </si>
  <si>
    <t>PREZZO DI AGGIUDICAZIONE:</t>
  </si>
  <si>
    <t>(o prezzo dell'ultima asta in caso di estinzione anticipata o valore di stima)</t>
  </si>
  <si>
    <t>Se l'immobile non è stato aggiudicato come è stata definita la procedura?</t>
  </si>
  <si>
    <t>COMPENSO UNITARIO (art. 2 comma 1)</t>
  </si>
  <si>
    <t>SCAGLIONE</t>
  </si>
  <si>
    <t>DA</t>
  </si>
  <si>
    <t>A</t>
  </si>
  <si>
    <t>%</t>
  </si>
  <si>
    <t>VALORE (per scaglioni)</t>
  </si>
  <si>
    <t>PROGRESSIVO</t>
  </si>
  <si>
    <t>FINO A 25.000,00 €</t>
  </si>
  <si>
    <t>DA 25.000,01 A 100.000,00 €</t>
  </si>
  <si>
    <t>DA 100.000,01 A 200.000,00 €</t>
  </si>
  <si>
    <t>DA 200.000,01 A 300.000,00 €</t>
  </si>
  <si>
    <t>DA 300.000,01 A 500.000,00 €</t>
  </si>
  <si>
    <t>OLTRE 500.000,01 €</t>
  </si>
  <si>
    <t>COMPENSO UNITARIO</t>
  </si>
  <si>
    <t>TOTALE</t>
  </si>
  <si>
    <t>(indicare compenso unitario art. 2)</t>
  </si>
  <si>
    <t>COMPENSO PER ATTIVITA' STRAORDINARIE (art. 3)</t>
  </si>
  <si>
    <t>Per attività di riscossione dei canoni di locazione ovvero di altre somme dovute per l'occupazione dell'immobile, nonché di rinnovo, disdetta e stipula dei contratti di godimento del bene.</t>
  </si>
  <si>
    <t>SOMME INCASSATE (art. 3 comma 1°)</t>
  </si>
  <si>
    <t>(indicare valore somme incassate)</t>
  </si>
  <si>
    <t>FINO A 5.000,00 €</t>
  </si>
  <si>
    <t>OLTRE 5.000,01 €</t>
  </si>
  <si>
    <t>COMPENSO PER ATTIVITA' ULTERIORE (art. 3, comma 2)</t>
  </si>
  <si>
    <t>Per interventi di manutenzione ordinaria e straordinaria, direzione e controllo delle attività di asporto e trasferimento presso un depositario delle cose mobili appartenenti al debitore o a terzi rinvenute nell'immobile, azione di convalida di sfratto, partecipazione assemblee condominiali, regolarizzazione  catastale,  urbanistica  ed  edilizia  degli immobili.</t>
  </si>
  <si>
    <t>Eventuale anticipo già percepito</t>
  </si>
  <si>
    <t>SPESE FORFETTARIE 10% (art. 2, comma 6)</t>
  </si>
  <si>
    <t>Rimborso spese anticipate e documentate (art. 2, comma 7)</t>
  </si>
  <si>
    <t>Spese fabbro, pulizia, spese marche e postali, notifiche atti, altre spese</t>
  </si>
  <si>
    <t>Riepilogo generale compensi</t>
  </si>
  <si>
    <t>Compenso art. 2 commi 1, 4 e 5</t>
  </si>
  <si>
    <t>Spese forfettarie 10%  - art. 2 comma 6</t>
  </si>
  <si>
    <t>Totale</t>
  </si>
  <si>
    <r>
      <t xml:space="preserve">contributo previdenziale </t>
    </r>
    <r>
      <rPr>
        <i/>
        <sz val="12"/>
        <rFont val="Calibri"/>
        <family val="2"/>
      </rPr>
      <t>(cancellare % se non dovuto)</t>
    </r>
  </si>
  <si>
    <r>
      <t>IVA 22%</t>
    </r>
    <r>
      <rPr>
        <i/>
        <sz val="12"/>
        <rFont val="Calibri"/>
        <family val="2"/>
      </rPr>
      <t xml:space="preserve"> (cancellare % se non dovuto)</t>
    </r>
  </si>
  <si>
    <t>TOTALE COMPENSI</t>
  </si>
  <si>
    <t>Rimborso spese non imponibili anticipate e documentate</t>
  </si>
  <si>
    <t>SOMMA DA RISCUOTERE</t>
  </si>
  <si>
    <t xml:space="preserve">Ancona, </t>
  </si>
  <si>
    <t>Il custode</t>
  </si>
  <si>
    <t>(firmato digitalmente)</t>
  </si>
  <si>
    <t>(1) Il presente modello è relativo alla richiesta di liquidazione del singolo lotto pertanto precisare sempre il numero del lotto di riferimento.</t>
  </si>
  <si>
    <t>Nel caso di plurimi lotti beni verranno considerati quale UNICO IMMOBILE e il compenso dovrà essere calcolato una volta sola, tenendo conto della somma dei valori di vendita/assegnazione, laddove, al contempo:</t>
  </si>
  <si>
    <t>diversamente, qualora non sia possibile identificarli quali unico bene, i dati di cui sopra devono essere indicati SEPARATAMENTE ed ANALITICAMENTE per ciascun lotto</t>
  </si>
  <si>
    <t>-        si tratti di immobili collocati nel medesimo contesto urbanistico (es. più appartamenti nel medesimo stabile, più box o posti auto nel medesimo cortile o più terreni attigui) e, inoltre,</t>
  </si>
  <si>
    <t>-        si tratti della stessa tipologia di bene.</t>
  </si>
  <si>
    <t>SI</t>
  </si>
  <si>
    <t xml:space="preserve">perizia non depositata (compenso ridotto ad euro 500,00) </t>
  </si>
  <si>
    <t>NO</t>
  </si>
  <si>
    <t>Compenso attività straordinarie - art. 3 comma 1</t>
  </si>
  <si>
    <t>Compenso attività ulteriore - art. 3 comma 2</t>
  </si>
  <si>
    <r>
      <rPr>
        <sz val="12"/>
        <color rgb="FF000000"/>
        <rFont val="Calibri"/>
      </rPr>
      <t>Aumento per eccezionale difficoltà</t>
    </r>
    <r>
      <rPr>
        <sz val="10"/>
        <color rgb="FF000000"/>
        <rFont val="Calibri"/>
      </rPr>
      <t xml:space="preserve"> ex art. 2, co. 5 </t>
    </r>
    <r>
      <rPr>
        <sz val="12"/>
        <color rgb="FF000000"/>
        <rFont val="Calibri"/>
        <family val="2"/>
      </rPr>
      <t>(</t>
    </r>
    <r>
      <rPr>
        <b/>
        <i/>
        <u/>
        <sz val="12"/>
        <color rgb="FF000000"/>
        <rFont val="Calibri"/>
        <family val="2"/>
      </rPr>
      <t>indicare percentuale di aumento, max. 20%</t>
    </r>
    <r>
      <rPr>
        <sz val="12"/>
        <color rgb="FF000000"/>
        <rFont val="Calibri"/>
        <family val="2"/>
      </rPr>
      <t xml:space="preserve"> )</t>
    </r>
  </si>
  <si>
    <r>
      <t>Immobile libero o ridotta complessità o definizione anticipata</t>
    </r>
    <r>
      <rPr>
        <sz val="10"/>
        <color rgb="FF000000"/>
        <rFont val="Calibri"/>
      </rPr>
      <t xml:space="preserve"> </t>
    </r>
    <r>
      <rPr>
        <i/>
        <sz val="10"/>
        <color rgb="FF000000"/>
        <rFont val="Calibri"/>
      </rPr>
      <t>(indicare percentuale di riduzione fino al 50%</t>
    </r>
    <r>
      <rPr>
        <sz val="10"/>
        <color rgb="FF000000"/>
        <rFont val="Calibri"/>
      </rPr>
      <t xml:space="preserve"> - art. 2 co. 3 e 4)</t>
    </r>
  </si>
  <si>
    <t>(Indicare percentuale di aumento, min 5% - max 20%)</t>
  </si>
  <si>
    <t>Rimborso forfettario relativo alle spese generali, comprensivo delle spese di organizzazione, studio, viaggi e corrispondenza.</t>
  </si>
  <si>
    <t>Il custode dichiara sotto la propria responsabilità che la presente nota dei compensi e spese spettanti è stata predisposta utilizzando ESCLUSIVAMENTE il foglio di lavoro messo a disposizione dal Tribunale di Ancona ed estratto dal sito www.tribunale.ancona.it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</si>
</sst>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[$€]\ * #,##0.00_-;\-[$€]\ * #,##0.00_-;_-[$€]\ * &quot;-&quot;??_-;_-@_-"/>
    <numFmt numFmtId="166" formatCode="#,##0.00;[Red]#,##0.00"/>
    <numFmt numFmtId="167" formatCode="#,##0.00\ [$€-803]"/>
  </numFmts>
  <fonts count="26" x14ac:knownFonts="1">
    <font>
      <sz val="10"/>
      <name val="Arial"/>
    </font>
    <font>
      <sz val="10"/>
      <name val="Arial"/>
    </font>
    <font>
      <sz val="8"/>
      <name val="Arial"/>
    </font>
    <font>
      <b/>
      <u/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name val="Calibri"/>
      <family val="2"/>
    </font>
    <font>
      <i/>
      <sz val="9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</font>
    <font>
      <sz val="10"/>
      <color rgb="FF000000"/>
      <name val="Calibri"/>
    </font>
    <font>
      <i/>
      <sz val="10"/>
      <color rgb="FF000000"/>
      <name val="Calibri"/>
    </font>
    <font>
      <sz val="10"/>
      <color rgb="FF000000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i/>
      <u/>
      <sz val="12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i/>
      <u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DDE7B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4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17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14" xfId="0" applyFont="1" applyFill="1" applyBorder="1" applyAlignment="1" applyProtection="1">
      <alignment horizontal="center" vertical="center" wrapText="1"/>
      <protection locked="0"/>
    </xf>
    <xf numFmtId="164" fontId="4" fillId="6" borderId="8" xfId="0" applyNumberFormat="1" applyFont="1" applyFill="1" applyBorder="1" applyProtection="1">
      <protection locked="0"/>
    </xf>
    <xf numFmtId="164" fontId="4" fillId="6" borderId="21" xfId="0" applyNumberFormat="1" applyFont="1" applyFill="1" applyBorder="1" applyProtection="1">
      <protection locked="0"/>
    </xf>
    <xf numFmtId="9" fontId="5" fillId="6" borderId="8" xfId="2" applyFont="1" applyFill="1" applyBorder="1" applyAlignment="1" applyProtection="1">
      <alignment horizontal="center"/>
      <protection locked="0"/>
    </xf>
    <xf numFmtId="0" fontId="21" fillId="0" borderId="0" xfId="0" applyFont="1"/>
    <xf numFmtId="0" fontId="4" fillId="6" borderId="18" xfId="0" applyFont="1" applyFill="1" applyBorder="1" applyAlignment="1" applyProtection="1">
      <alignment vertical="center" wrapText="1"/>
      <protection locked="0"/>
    </xf>
    <xf numFmtId="0" fontId="5" fillId="6" borderId="19" xfId="0" applyFont="1" applyFill="1" applyBorder="1" applyAlignment="1" applyProtection="1">
      <alignment vertical="center" wrapText="1"/>
      <protection locked="0"/>
    </xf>
    <xf numFmtId="0" fontId="5" fillId="6" borderId="14" xfId="0" applyFont="1" applyFill="1" applyBorder="1" applyAlignment="1" applyProtection="1">
      <alignment vertical="center" wrapText="1"/>
      <protection locked="0"/>
    </xf>
    <xf numFmtId="0" fontId="5" fillId="4" borderId="21" xfId="0" applyFont="1" applyFill="1" applyBorder="1" applyAlignment="1" applyProtection="1">
      <alignment vertical="center" wrapText="1"/>
      <protection locked="0"/>
    </xf>
    <xf numFmtId="9" fontId="4" fillId="6" borderId="25" xfId="2" applyFont="1" applyFill="1" applyBorder="1" applyProtection="1">
      <protection locked="0"/>
    </xf>
    <xf numFmtId="9" fontId="4" fillId="6" borderId="26" xfId="2" applyFont="1" applyFill="1" applyBorder="1" applyProtection="1">
      <protection locked="0"/>
    </xf>
    <xf numFmtId="14" fontId="4" fillId="6" borderId="33" xfId="0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left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0" borderId="5" xfId="0" applyFont="1" applyBorder="1" applyAlignment="1" applyProtection="1">
      <alignment horizontal="left" vertical="center"/>
      <protection locked="0" hidden="1"/>
    </xf>
    <xf numFmtId="0" fontId="4" fillId="0" borderId="2" xfId="0" applyFont="1" applyBorder="1" applyAlignment="1" applyProtection="1">
      <alignment horizontal="center" vertical="center" wrapText="1"/>
      <protection locked="0" hidden="1"/>
    </xf>
    <xf numFmtId="0" fontId="5" fillId="0" borderId="0" xfId="0" applyFont="1" applyProtection="1">
      <protection locked="0" hidden="1"/>
    </xf>
    <xf numFmtId="0" fontId="4" fillId="0" borderId="13" xfId="0" applyFont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 applyProtection="1">
      <alignment horizontal="center" vertical="top" wrapText="1"/>
      <protection locked="0" hidden="1"/>
    </xf>
    <xf numFmtId="0" fontId="4" fillId="0" borderId="4" xfId="0" applyFont="1" applyBorder="1" applyAlignment="1" applyProtection="1">
      <alignment horizontal="left" vertical="center" wrapText="1"/>
      <protection locked="0" hidden="1"/>
    </xf>
    <xf numFmtId="0" fontId="4" fillId="0" borderId="23" xfId="0" applyFont="1" applyBorder="1" applyAlignment="1" applyProtection="1">
      <alignment horizontal="left" vertical="center" wrapText="1"/>
      <protection locked="0" hidden="1"/>
    </xf>
    <xf numFmtId="0" fontId="5" fillId="0" borderId="23" xfId="0" applyFont="1" applyBorder="1" applyAlignment="1" applyProtection="1">
      <alignment horizontal="left" vertical="center" wrapText="1"/>
      <protection locked="0" hidden="1"/>
    </xf>
    <xf numFmtId="0" fontId="4" fillId="0" borderId="1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32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14" fontId="4" fillId="2" borderId="0" xfId="1" applyNumberFormat="1" applyFont="1" applyFill="1" applyBorder="1" applyAlignment="1" applyProtection="1">
      <alignment vertical="center"/>
      <protection locked="0" hidden="1"/>
    </xf>
    <xf numFmtId="1" fontId="7" fillId="0" borderId="9" xfId="0" applyNumberFormat="1" applyFont="1" applyBorder="1" applyAlignment="1" applyProtection="1">
      <alignment horizontal="center" vertical="center"/>
      <protection locked="0" hidden="1"/>
    </xf>
    <xf numFmtId="14" fontId="4" fillId="0" borderId="20" xfId="1" applyNumberFormat="1" applyFont="1" applyFill="1" applyBorder="1" applyAlignment="1" applyProtection="1">
      <alignment horizontal="center" vertical="center"/>
      <protection locked="0" hidden="1"/>
    </xf>
    <xf numFmtId="14" fontId="8" fillId="0" borderId="20" xfId="0" applyNumberFormat="1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vertical="center"/>
      <protection locked="0" hidden="1"/>
    </xf>
    <xf numFmtId="0" fontId="5" fillId="0" borderId="15" xfId="0" applyFont="1" applyBorder="1" applyAlignment="1" applyProtection="1">
      <alignment vertical="center"/>
      <protection locked="0" hidden="1"/>
    </xf>
    <xf numFmtId="0" fontId="5" fillId="0" borderId="16" xfId="0" applyFont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164" fontId="4" fillId="0" borderId="0" xfId="0" applyNumberFormat="1" applyFont="1" applyAlignment="1" applyProtection="1">
      <alignment vertical="center"/>
      <protection locked="0"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3" fontId="5" fillId="0" borderId="1" xfId="0" applyNumberFormat="1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Protection="1">
      <protection hidden="1"/>
    </xf>
    <xf numFmtId="164" fontId="16" fillId="0" borderId="1" xfId="0" applyNumberFormat="1" applyFont="1" applyBorder="1" applyProtection="1">
      <protection hidden="1"/>
    </xf>
    <xf numFmtId="10" fontId="16" fillId="0" borderId="1" xfId="0" applyNumberFormat="1" applyFont="1" applyBorder="1" applyAlignment="1" applyProtection="1">
      <alignment horizontal="center"/>
      <protection hidden="1"/>
    </xf>
    <xf numFmtId="164" fontId="4" fillId="0" borderId="1" xfId="0" applyNumberFormat="1" applyFont="1" applyBorder="1" applyProtection="1">
      <protection hidden="1"/>
    </xf>
    <xf numFmtId="164" fontId="4" fillId="0" borderId="15" xfId="0" applyNumberFormat="1" applyFont="1" applyBorder="1" applyProtection="1">
      <protection hidden="1"/>
    </xf>
    <xf numFmtId="164" fontId="4" fillId="4" borderId="27" xfId="0" applyNumberFormat="1" applyFont="1" applyFill="1" applyBorder="1" applyProtection="1">
      <protection hidden="1"/>
    </xf>
    <xf numFmtId="0" fontId="16" fillId="0" borderId="6" xfId="0" applyFont="1" applyBorder="1" applyProtection="1">
      <protection hidden="1"/>
    </xf>
    <xf numFmtId="0" fontId="4" fillId="0" borderId="5" xfId="0" applyFont="1" applyBorder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5" fillId="0" borderId="6" xfId="0" applyFont="1" applyBorder="1" applyProtection="1">
      <protection hidden="1"/>
    </xf>
    <xf numFmtId="0" fontId="5" fillId="0" borderId="13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6" fillId="0" borderId="6" xfId="0" applyFont="1" applyBorder="1" applyProtection="1"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3" fontId="16" fillId="0" borderId="1" xfId="0" applyNumberFormat="1" applyFont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left"/>
      <protection hidden="1"/>
    </xf>
    <xf numFmtId="0" fontId="16" fillId="0" borderId="7" xfId="0" applyFont="1" applyBorder="1" applyProtection="1">
      <protection hidden="1"/>
    </xf>
    <xf numFmtId="164" fontId="22" fillId="0" borderId="1" xfId="0" applyNumberFormat="1" applyFont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4" fontId="4" fillId="0" borderId="0" xfId="0" applyNumberFormat="1" applyFont="1" applyProtection="1">
      <protection hidden="1"/>
    </xf>
    <xf numFmtId="0" fontId="5" fillId="0" borderId="5" xfId="0" applyFont="1" applyBorder="1" applyProtection="1">
      <protection hidden="1"/>
    </xf>
    <xf numFmtId="165" fontId="5" fillId="0" borderId="6" xfId="1" applyFont="1" applyFill="1" applyBorder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5" fillId="0" borderId="2" xfId="0" applyFont="1" applyBorder="1" applyProtection="1">
      <protection hidden="1"/>
    </xf>
    <xf numFmtId="165" fontId="5" fillId="0" borderId="2" xfId="1" applyFont="1" applyFill="1" applyBorder="1" applyProtection="1">
      <protection hidden="1"/>
    </xf>
    <xf numFmtId="165" fontId="4" fillId="0" borderId="2" xfId="1" applyFont="1" applyFill="1" applyBorder="1" applyProtection="1"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center"/>
      <protection hidden="1"/>
    </xf>
    <xf numFmtId="165" fontId="5" fillId="0" borderId="6" xfId="1" applyFont="1" applyBorder="1" applyProtection="1">
      <protection hidden="1"/>
    </xf>
    <xf numFmtId="165" fontId="4" fillId="0" borderId="6" xfId="1" applyFont="1" applyFill="1" applyBorder="1" applyAlignment="1" applyProtection="1">
      <alignment horizontal="center"/>
      <protection hidden="1"/>
    </xf>
    <xf numFmtId="165" fontId="5" fillId="0" borderId="7" xfId="1" applyFont="1" applyFill="1" applyBorder="1" applyAlignment="1" applyProtection="1">
      <alignment horizontal="center"/>
      <protection hidden="1"/>
    </xf>
    <xf numFmtId="165" fontId="4" fillId="0" borderId="7" xfId="1" applyFont="1" applyFill="1" applyBorder="1" applyAlignment="1" applyProtection="1">
      <alignment horizontal="center"/>
      <protection hidden="1"/>
    </xf>
    <xf numFmtId="165" fontId="5" fillId="0" borderId="6" xfId="1" applyFont="1" applyFill="1" applyBorder="1" applyAlignment="1" applyProtection="1">
      <alignment horizontal="center"/>
      <protection hidden="1"/>
    </xf>
    <xf numFmtId="165" fontId="4" fillId="0" borderId="6" xfId="0" applyNumberFormat="1" applyFont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left"/>
      <protection hidden="1"/>
    </xf>
    <xf numFmtId="165" fontId="4" fillId="0" borderId="24" xfId="0" applyNumberFormat="1" applyFont="1" applyBorder="1" applyAlignment="1" applyProtection="1">
      <alignment horizontal="center"/>
      <protection hidden="1"/>
    </xf>
    <xf numFmtId="165" fontId="4" fillId="0" borderId="8" xfId="1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left"/>
      <protection hidden="1"/>
    </xf>
    <xf numFmtId="165" fontId="4" fillId="0" borderId="0" xfId="0" applyNumberFormat="1" applyFont="1" applyAlignment="1" applyProtection="1">
      <alignment horizontal="center"/>
      <protection hidden="1"/>
    </xf>
    <xf numFmtId="165" fontId="7" fillId="0" borderId="9" xfId="1" applyFont="1" applyBorder="1" applyProtection="1">
      <protection hidden="1"/>
    </xf>
    <xf numFmtId="165" fontId="7" fillId="0" borderId="7" xfId="1" applyFont="1" applyBorder="1" applyProtection="1">
      <protection hidden="1"/>
    </xf>
    <xf numFmtId="0" fontId="8" fillId="0" borderId="6" xfId="0" applyFont="1" applyBorder="1" applyProtection="1">
      <protection hidden="1"/>
    </xf>
    <xf numFmtId="165" fontId="7" fillId="0" borderId="1" xfId="0" applyNumberFormat="1" applyFont="1" applyBorder="1" applyProtection="1">
      <protection hidden="1"/>
    </xf>
    <xf numFmtId="165" fontId="5" fillId="0" borderId="9" xfId="1" applyFont="1" applyFill="1" applyBorder="1" applyAlignment="1" applyProtection="1">
      <alignment horizontal="center"/>
      <protection hidden="1"/>
    </xf>
    <xf numFmtId="165" fontId="4" fillId="0" borderId="3" xfId="1" applyFont="1" applyFill="1" applyBorder="1" applyAlignment="1" applyProtection="1">
      <alignment horizontal="center"/>
      <protection hidden="1"/>
    </xf>
    <xf numFmtId="165" fontId="4" fillId="7" borderId="21" xfId="1" applyFont="1" applyFill="1" applyBorder="1" applyProtection="1">
      <protection hidden="1"/>
    </xf>
    <xf numFmtId="14" fontId="22" fillId="6" borderId="31" xfId="0" applyNumberFormat="1" applyFont="1" applyFill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left" wrapText="1"/>
      <protection hidden="1"/>
    </xf>
    <xf numFmtId="0" fontId="15" fillId="0" borderId="5" xfId="0" applyFont="1" applyBorder="1" applyAlignment="1" applyProtection="1">
      <alignment horizontal="left"/>
      <protection hidden="1"/>
    </xf>
    <xf numFmtId="0" fontId="16" fillId="0" borderId="6" xfId="0" applyFont="1" applyBorder="1" applyAlignment="1" applyProtection="1">
      <alignment horizontal="left"/>
      <protection hidden="1"/>
    </xf>
    <xf numFmtId="4" fontId="4" fillId="0" borderId="15" xfId="3" applyNumberFormat="1" applyFont="1" applyBorder="1" applyAlignment="1" applyProtection="1">
      <alignment horizontal="right"/>
      <protection hidden="1"/>
    </xf>
    <xf numFmtId="166" fontId="4" fillId="0" borderId="7" xfId="1" applyNumberFormat="1" applyFont="1" applyFill="1" applyBorder="1" applyAlignment="1" applyProtection="1">
      <alignment horizontal="right"/>
      <protection hidden="1"/>
    </xf>
    <xf numFmtId="10" fontId="4" fillId="6" borderId="8" xfId="0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left" vertical="center" wrapText="1"/>
      <protection hidden="1"/>
    </xf>
    <xf numFmtId="165" fontId="4" fillId="0" borderId="0" xfId="1" applyFont="1" applyFill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24" fillId="0" borderId="0" xfId="0" applyFont="1"/>
    <xf numFmtId="167" fontId="4" fillId="3" borderId="17" xfId="0" applyNumberFormat="1" applyFont="1" applyFill="1" applyBorder="1" applyAlignment="1" applyProtection="1">
      <alignment horizontal="right"/>
      <protection hidden="1"/>
    </xf>
    <xf numFmtId="44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 hidden="1"/>
    </xf>
    <xf numFmtId="0" fontId="4" fillId="5" borderId="5" xfId="0" applyFont="1" applyFill="1" applyBorder="1" applyAlignment="1" applyProtection="1">
      <alignment horizontal="left"/>
      <protection hidden="1"/>
    </xf>
    <xf numFmtId="0" fontId="4" fillId="5" borderId="6" xfId="0" applyFont="1" applyFill="1" applyBorder="1" applyAlignment="1" applyProtection="1">
      <alignment horizontal="left"/>
      <protection hidden="1"/>
    </xf>
    <xf numFmtId="0" fontId="4" fillId="5" borderId="7" xfId="0" applyFont="1" applyFill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right" wrapText="1"/>
      <protection hidden="1"/>
    </xf>
    <xf numFmtId="0" fontId="5" fillId="0" borderId="6" xfId="0" applyFont="1" applyBorder="1" applyAlignment="1" applyProtection="1">
      <alignment horizontal="right" wrapText="1"/>
      <protection hidden="1"/>
    </xf>
    <xf numFmtId="0" fontId="20" fillId="0" borderId="5" xfId="0" applyFont="1" applyBorder="1" applyAlignment="1" applyProtection="1">
      <alignment horizontal="left" vertical="center" wrapText="1"/>
      <protection hidden="1"/>
    </xf>
    <xf numFmtId="0" fontId="20" fillId="0" borderId="6" xfId="0" applyFont="1" applyBorder="1" applyAlignment="1" applyProtection="1">
      <alignment horizontal="left" vertical="center" wrapText="1"/>
      <protection hidden="1"/>
    </xf>
    <xf numFmtId="0" fontId="20" fillId="0" borderId="7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5" fillId="0" borderId="34" xfId="0" applyFont="1" applyBorder="1" applyAlignment="1" applyProtection="1">
      <alignment horizontal="left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left" vertical="center"/>
      <protection hidden="1"/>
    </xf>
    <xf numFmtId="0" fontId="4" fillId="5" borderId="6" xfId="0" applyFont="1" applyFill="1" applyBorder="1" applyAlignment="1" applyProtection="1">
      <alignment horizontal="left" vertical="center"/>
      <protection hidden="1"/>
    </xf>
    <xf numFmtId="0" fontId="4" fillId="5" borderId="7" xfId="0" applyFont="1" applyFill="1" applyBorder="1" applyAlignment="1" applyProtection="1">
      <alignment horizontal="left" vertical="center"/>
      <protection hidden="1"/>
    </xf>
    <xf numFmtId="164" fontId="4" fillId="6" borderId="18" xfId="0" applyNumberFormat="1" applyFont="1" applyFill="1" applyBorder="1" applyAlignment="1" applyProtection="1">
      <alignment vertical="center"/>
      <protection locked="0"/>
    </xf>
    <xf numFmtId="0" fontId="5" fillId="6" borderId="14" xfId="0" applyFont="1" applyFill="1" applyBorder="1" applyAlignment="1" applyProtection="1">
      <alignment vertical="center"/>
      <protection locked="0"/>
    </xf>
    <xf numFmtId="0" fontId="23" fillId="0" borderId="5" xfId="0" applyFont="1" applyBorder="1" applyAlignment="1" applyProtection="1">
      <alignment horizontal="left" wrapText="1"/>
      <protection hidden="1"/>
    </xf>
    <xf numFmtId="0" fontId="5" fillId="0" borderId="6" xfId="0" applyFont="1" applyBorder="1" applyAlignment="1" applyProtection="1">
      <alignment horizontal="left" wrapText="1"/>
      <protection hidden="1"/>
    </xf>
    <xf numFmtId="0" fontId="5" fillId="0" borderId="6" xfId="0" applyFont="1" applyBorder="1" applyAlignment="1" applyProtection="1">
      <alignment wrapText="1"/>
      <protection hidden="1"/>
    </xf>
    <xf numFmtId="0" fontId="5" fillId="0" borderId="16" xfId="0" applyFont="1" applyBorder="1" applyAlignment="1" applyProtection="1">
      <alignment horizontal="justify" vertical="center" wrapText="1"/>
      <protection hidden="1"/>
    </xf>
    <xf numFmtId="0" fontId="5" fillId="0" borderId="2" xfId="0" applyFont="1" applyBorder="1" applyAlignment="1" applyProtection="1">
      <alignment horizontal="justify" vertical="center" wrapText="1"/>
      <protection hidden="1"/>
    </xf>
    <xf numFmtId="0" fontId="5" fillId="0" borderId="3" xfId="0" applyFont="1" applyBorder="1" applyAlignment="1" applyProtection="1">
      <alignment horizontal="justify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justify" vertical="center" wrapText="1"/>
      <protection hidden="1"/>
    </xf>
    <xf numFmtId="0" fontId="20" fillId="0" borderId="6" xfId="0" applyFont="1" applyBorder="1" applyAlignment="1" applyProtection="1">
      <alignment horizontal="justify" vertical="center" wrapText="1"/>
      <protection hidden="1"/>
    </xf>
    <xf numFmtId="0" fontId="20" fillId="0" borderId="7" xfId="0" applyFont="1" applyBorder="1" applyAlignment="1" applyProtection="1">
      <alignment horizontal="justify" vertical="center" wrapText="1"/>
      <protection hidden="1"/>
    </xf>
    <xf numFmtId="0" fontId="4" fillId="6" borderId="18" xfId="0" applyFont="1" applyFill="1" applyBorder="1" applyAlignment="1" applyProtection="1">
      <alignment horizontal="left" vertical="center" wrapText="1"/>
      <protection locked="0"/>
    </xf>
    <xf numFmtId="0" fontId="5" fillId="6" borderId="19" xfId="0" applyFont="1" applyFill="1" applyBorder="1" applyAlignment="1" applyProtection="1">
      <alignment horizontal="left" vertical="center" wrapText="1"/>
      <protection locked="0"/>
    </xf>
    <xf numFmtId="0" fontId="5" fillId="6" borderId="14" xfId="0" applyFont="1" applyFill="1" applyBorder="1" applyAlignment="1" applyProtection="1">
      <alignment horizontal="left" vertical="center" wrapText="1"/>
      <protection locked="0"/>
    </xf>
    <xf numFmtId="0" fontId="4" fillId="6" borderId="28" xfId="0" applyFont="1" applyFill="1" applyBorder="1" applyAlignment="1" applyProtection="1">
      <alignment horizontal="left" vertical="center" wrapText="1"/>
      <protection locked="0"/>
    </xf>
    <xf numFmtId="0" fontId="4" fillId="6" borderId="30" xfId="0" applyFont="1" applyFill="1" applyBorder="1" applyAlignment="1" applyProtection="1">
      <alignment horizontal="left" vertical="center" wrapText="1"/>
      <protection locked="0"/>
    </xf>
    <xf numFmtId="0" fontId="4" fillId="6" borderId="29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23" fillId="0" borderId="0" xfId="0" applyFont="1" applyAlignment="1">
      <alignment horizontal="left" vertical="center" wrapText="1"/>
    </xf>
    <xf numFmtId="165" fontId="7" fillId="8" borderId="22" xfId="1" applyFont="1" applyFill="1" applyBorder="1" applyProtection="1">
      <protection locked="0"/>
    </xf>
  </cellXfs>
  <cellStyles count="4">
    <cellStyle name="Euro" xfId="1" xr:uid="{00000000-0005-0000-0000-000000000000}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topLeftCell="A28" zoomScale="90" zoomScaleNormal="90" workbookViewId="0">
      <selection activeCell="G60" sqref="G60"/>
    </sheetView>
  </sheetViews>
  <sheetFormatPr defaultColWidth="9.140625" defaultRowHeight="15.75" x14ac:dyDescent="0.25"/>
  <cols>
    <col min="1" max="1" width="51.140625" style="1" customWidth="1"/>
    <col min="2" max="2" width="8.5703125" style="1" hidden="1" customWidth="1"/>
    <col min="3" max="3" width="13.28515625" style="1" hidden="1" customWidth="1"/>
    <col min="4" max="4" width="20" style="1" hidden="1" customWidth="1"/>
    <col min="5" max="5" width="14.140625" style="1" customWidth="1"/>
    <col min="6" max="6" width="43.5703125" style="1" customWidth="1"/>
    <col min="7" max="7" width="29.140625" style="1" customWidth="1"/>
    <col min="8" max="10" width="9.140625" style="1"/>
    <col min="11" max="11" width="4.140625" style="1" hidden="1" customWidth="1"/>
    <col min="12" max="16384" width="9.140625" style="1"/>
  </cols>
  <sheetData>
    <row r="1" spans="1:11" x14ac:dyDescent="0.25">
      <c r="A1" s="131" t="s">
        <v>0</v>
      </c>
      <c r="B1" s="132"/>
      <c r="C1" s="132"/>
      <c r="D1" s="132"/>
      <c r="E1" s="132"/>
      <c r="F1" s="132"/>
      <c r="G1" s="132"/>
    </row>
    <row r="2" spans="1:11" ht="1.5" customHeight="1" x14ac:dyDescent="0.25">
      <c r="A2" s="57"/>
      <c r="B2" s="57"/>
      <c r="C2" s="57"/>
      <c r="D2" s="57"/>
      <c r="E2" s="57"/>
      <c r="F2" s="57"/>
      <c r="G2" s="57"/>
    </row>
    <row r="3" spans="1:11" ht="15" customHeight="1" x14ac:dyDescent="0.25">
      <c r="A3" s="144" t="s">
        <v>1</v>
      </c>
      <c r="B3" s="144"/>
      <c r="C3" s="144"/>
      <c r="D3" s="144"/>
      <c r="E3" s="144"/>
      <c r="F3" s="144"/>
      <c r="G3" s="144"/>
    </row>
    <row r="4" spans="1:11" ht="7.5" customHeight="1" x14ac:dyDescent="0.25">
      <c r="A4" s="20"/>
      <c r="B4" s="20"/>
      <c r="C4" s="20"/>
      <c r="D4" s="20"/>
      <c r="E4" s="20"/>
      <c r="F4" s="20"/>
      <c r="G4" s="20"/>
    </row>
    <row r="5" spans="1:11" ht="21.75" customHeight="1" x14ac:dyDescent="0.25">
      <c r="A5" s="21"/>
      <c r="B5" s="21"/>
      <c r="C5" s="21"/>
      <c r="D5" s="21"/>
      <c r="E5" s="104" t="s">
        <v>2</v>
      </c>
      <c r="F5" s="7"/>
      <c r="G5" s="22" t="s">
        <v>3</v>
      </c>
      <c r="I5" s="12"/>
    </row>
    <row r="6" spans="1:11" ht="9.75" customHeight="1" thickBot="1" x14ac:dyDescent="0.3">
      <c r="A6" s="23"/>
      <c r="B6" s="23"/>
      <c r="C6" s="23"/>
      <c r="D6" s="23"/>
      <c r="E6" s="23"/>
      <c r="F6" s="23"/>
      <c r="G6" s="23"/>
    </row>
    <row r="7" spans="1:11" ht="16.5" thickBot="1" x14ac:dyDescent="0.3">
      <c r="A7" s="105" t="s">
        <v>4</v>
      </c>
      <c r="B7" s="25"/>
      <c r="C7" s="26"/>
      <c r="D7" s="26"/>
      <c r="E7" s="27"/>
      <c r="F7" s="6"/>
      <c r="G7" s="8"/>
    </row>
    <row r="8" spans="1:11" ht="15.75" customHeight="1" x14ac:dyDescent="0.25">
      <c r="A8" s="24"/>
      <c r="B8" s="25"/>
      <c r="C8" s="26"/>
      <c r="D8" s="26"/>
      <c r="E8" s="23"/>
      <c r="F8" s="28" t="s">
        <v>5</v>
      </c>
      <c r="G8" s="28" t="s">
        <v>6</v>
      </c>
    </row>
    <row r="9" spans="1:11" ht="21" customHeight="1" x14ac:dyDescent="0.25">
      <c r="A9" s="106" t="s">
        <v>7</v>
      </c>
      <c r="B9" s="26"/>
      <c r="C9" s="26"/>
      <c r="D9" s="26"/>
      <c r="E9" s="13"/>
      <c r="F9" s="14"/>
      <c r="G9" s="15"/>
      <c r="H9" s="2"/>
    </row>
    <row r="10" spans="1:11" ht="18" customHeight="1" x14ac:dyDescent="0.25">
      <c r="A10" s="107" t="s">
        <v>8</v>
      </c>
      <c r="B10" s="26"/>
      <c r="C10" s="26"/>
      <c r="D10" s="26"/>
      <c r="E10" s="148"/>
      <c r="F10" s="149"/>
      <c r="G10" s="150"/>
      <c r="H10" s="2"/>
    </row>
    <row r="11" spans="1:11" ht="7.5" customHeight="1" x14ac:dyDescent="0.25">
      <c r="A11" s="29"/>
      <c r="B11" s="26"/>
      <c r="C11" s="26"/>
      <c r="D11" s="26"/>
      <c r="E11" s="30"/>
      <c r="F11" s="31"/>
      <c r="G11" s="31"/>
      <c r="H11" s="2"/>
    </row>
    <row r="12" spans="1:11" ht="27.75" customHeight="1" x14ac:dyDescent="0.25">
      <c r="A12" s="106" t="s">
        <v>9</v>
      </c>
      <c r="B12" s="26"/>
      <c r="C12" s="26"/>
      <c r="D12" s="26"/>
      <c r="E12" s="151"/>
      <c r="F12" s="152"/>
      <c r="G12" s="153"/>
      <c r="H12" s="2"/>
      <c r="K12" s="1" t="s">
        <v>62</v>
      </c>
    </row>
    <row r="13" spans="1:11" s="3" customFormat="1" ht="23.25" customHeight="1" x14ac:dyDescent="0.2">
      <c r="A13" s="32" t="s">
        <v>10</v>
      </c>
      <c r="B13" s="33"/>
      <c r="C13" s="33"/>
      <c r="D13" s="33"/>
      <c r="E13" s="97"/>
      <c r="F13" s="34" t="s">
        <v>11</v>
      </c>
      <c r="G13" s="19"/>
      <c r="K13" s="3" t="s">
        <v>64</v>
      </c>
    </row>
    <row r="14" spans="1:11" s="3" customFormat="1" ht="15.75" customHeight="1" x14ac:dyDescent="0.2">
      <c r="A14" s="32" t="s">
        <v>12</v>
      </c>
      <c r="B14" s="35"/>
      <c r="C14" s="35"/>
      <c r="D14" s="36"/>
      <c r="E14" s="33"/>
      <c r="F14" s="108" t="s">
        <v>13</v>
      </c>
      <c r="G14" s="37">
        <v>3</v>
      </c>
      <c r="H14" s="4"/>
    </row>
    <row r="15" spans="1:11" s="3" customFormat="1" ht="6.75" customHeight="1" x14ac:dyDescent="0.2">
      <c r="A15" s="35"/>
      <c r="B15" s="33"/>
      <c r="C15" s="33"/>
      <c r="D15" s="33"/>
      <c r="E15" s="33"/>
      <c r="F15" s="38"/>
      <c r="G15" s="39"/>
    </row>
    <row r="16" spans="1:11" s="3" customFormat="1" ht="33.75" customHeight="1" x14ac:dyDescent="0.2">
      <c r="A16" s="32" t="s">
        <v>14</v>
      </c>
      <c r="B16" s="40"/>
      <c r="C16" s="41"/>
      <c r="D16" s="42"/>
      <c r="E16" s="43"/>
      <c r="F16" s="136"/>
      <c r="G16" s="137"/>
    </row>
    <row r="17" spans="1:9" s="3" customFormat="1" ht="17.25" customHeight="1" x14ac:dyDescent="0.2">
      <c r="A17" s="109" t="s">
        <v>15</v>
      </c>
      <c r="B17" s="43"/>
      <c r="C17" s="43"/>
      <c r="D17" s="43"/>
      <c r="E17" s="33"/>
      <c r="F17" s="44"/>
      <c r="G17" s="43"/>
      <c r="I17" s="5"/>
    </row>
    <row r="18" spans="1:9" s="3" customFormat="1" ht="18" customHeight="1" x14ac:dyDescent="0.2">
      <c r="A18" s="154" t="s">
        <v>16</v>
      </c>
      <c r="B18" s="155"/>
      <c r="C18" s="155"/>
      <c r="D18" s="155"/>
      <c r="E18" s="155"/>
      <c r="F18" s="155"/>
      <c r="G18" s="16"/>
      <c r="H18" s="4"/>
    </row>
    <row r="19" spans="1:9" ht="7.5" customHeight="1" x14ac:dyDescent="0.25">
      <c r="A19" s="156"/>
      <c r="B19" s="156"/>
      <c r="C19" s="156"/>
      <c r="D19" s="156"/>
      <c r="E19" s="156"/>
      <c r="F19" s="156"/>
      <c r="G19" s="156"/>
    </row>
    <row r="20" spans="1:9" x14ac:dyDescent="0.25">
      <c r="A20" s="115" t="s">
        <v>17</v>
      </c>
      <c r="B20" s="116"/>
      <c r="C20" s="116"/>
      <c r="D20" s="116"/>
      <c r="E20" s="116"/>
      <c r="F20" s="116"/>
      <c r="G20" s="117"/>
    </row>
    <row r="21" spans="1:9" ht="13.5" customHeight="1" x14ac:dyDescent="0.25">
      <c r="A21" s="45"/>
      <c r="B21" s="46" t="s">
        <v>18</v>
      </c>
      <c r="C21" s="46" t="s">
        <v>19</v>
      </c>
      <c r="D21" s="46" t="s">
        <v>20</v>
      </c>
      <c r="E21" s="46" t="s">
        <v>21</v>
      </c>
      <c r="F21" s="47" t="s">
        <v>22</v>
      </c>
      <c r="G21" s="46" t="s">
        <v>23</v>
      </c>
    </row>
    <row r="22" spans="1:9" x14ac:dyDescent="0.25">
      <c r="A22" s="48" t="s">
        <v>24</v>
      </c>
      <c r="B22" s="49">
        <v>25000</v>
      </c>
      <c r="C22" s="49">
        <v>0</v>
      </c>
      <c r="D22" s="49">
        <v>25000</v>
      </c>
      <c r="E22" s="50">
        <v>0.03</v>
      </c>
      <c r="F22" s="49">
        <f t="shared" ref="F22:F27" si="0">IF($F$16&lt;=C22,0,IF(AND($F$16&gt;C22,$F$16&lt;=D22),$F$16-C22,B22))</f>
        <v>0</v>
      </c>
      <c r="G22" s="51">
        <f t="shared" ref="G22:G27" si="1">F22*E22</f>
        <v>0</v>
      </c>
    </row>
    <row r="23" spans="1:9" x14ac:dyDescent="0.25">
      <c r="A23" s="48" t="s">
        <v>25</v>
      </c>
      <c r="B23" s="49">
        <f>D23-C23</f>
        <v>74999.990000000005</v>
      </c>
      <c r="C23" s="49">
        <v>25000.01</v>
      </c>
      <c r="D23" s="49">
        <v>100000</v>
      </c>
      <c r="E23" s="50">
        <v>0.01</v>
      </c>
      <c r="F23" s="49">
        <f t="shared" si="0"/>
        <v>0</v>
      </c>
      <c r="G23" s="51">
        <f t="shared" si="1"/>
        <v>0</v>
      </c>
    </row>
    <row r="24" spans="1:9" x14ac:dyDescent="0.25">
      <c r="A24" s="48" t="s">
        <v>26</v>
      </c>
      <c r="B24" s="49">
        <f>D24-C24</f>
        <v>99999.99</v>
      </c>
      <c r="C24" s="49">
        <v>100000.01</v>
      </c>
      <c r="D24" s="49">
        <v>200000</v>
      </c>
      <c r="E24" s="50">
        <v>8.0000000000000002E-3</v>
      </c>
      <c r="F24" s="49">
        <f>IF($F$16&lt;=C24,0,IF(AND($F$16&gt;C24,$F$16&lt;=D24),$F$16-C24,B24))</f>
        <v>0</v>
      </c>
      <c r="G24" s="51">
        <f t="shared" si="1"/>
        <v>0</v>
      </c>
    </row>
    <row r="25" spans="1:9" x14ac:dyDescent="0.25">
      <c r="A25" s="48" t="s">
        <v>27</v>
      </c>
      <c r="B25" s="49">
        <f>D25-C25</f>
        <v>99999.989999999991</v>
      </c>
      <c r="C25" s="49">
        <v>200000.01</v>
      </c>
      <c r="D25" s="49">
        <v>300000</v>
      </c>
      <c r="E25" s="50">
        <v>7.0000000000000001E-3</v>
      </c>
      <c r="F25" s="49">
        <f t="shared" si="0"/>
        <v>0</v>
      </c>
      <c r="G25" s="51">
        <f t="shared" si="1"/>
        <v>0</v>
      </c>
    </row>
    <row r="26" spans="1:9" x14ac:dyDescent="0.25">
      <c r="A26" s="48" t="s">
        <v>28</v>
      </c>
      <c r="B26" s="49">
        <f>D26-C26</f>
        <v>199999.99</v>
      </c>
      <c r="C26" s="49">
        <v>300000.01</v>
      </c>
      <c r="D26" s="49">
        <v>500000</v>
      </c>
      <c r="E26" s="50">
        <v>5.0000000000000001E-3</v>
      </c>
      <c r="F26" s="49">
        <f t="shared" si="0"/>
        <v>0</v>
      </c>
      <c r="G26" s="51">
        <f t="shared" si="1"/>
        <v>0</v>
      </c>
    </row>
    <row r="27" spans="1:9" x14ac:dyDescent="0.25">
      <c r="A27" s="48" t="s">
        <v>29</v>
      </c>
      <c r="B27" s="49">
        <f>D27-C27</f>
        <v>4499999.99</v>
      </c>
      <c r="C27" s="49">
        <v>500000.01</v>
      </c>
      <c r="D27" s="49">
        <v>5000000</v>
      </c>
      <c r="E27" s="50">
        <v>3.0000000000000001E-3</v>
      </c>
      <c r="F27" s="49">
        <f t="shared" si="0"/>
        <v>0</v>
      </c>
      <c r="G27" s="52">
        <f t="shared" si="1"/>
        <v>0</v>
      </c>
    </row>
    <row r="28" spans="1:9" x14ac:dyDescent="0.25">
      <c r="A28" s="122" t="s">
        <v>30</v>
      </c>
      <c r="B28" s="123"/>
      <c r="C28" s="123"/>
      <c r="D28" s="123"/>
      <c r="E28" s="123"/>
      <c r="F28" s="123"/>
      <c r="G28" s="53">
        <f>SUM(G22:G27)</f>
        <v>0</v>
      </c>
    </row>
    <row r="29" spans="1:9" ht="22.5" customHeight="1" thickBot="1" x14ac:dyDescent="0.3">
      <c r="A29" s="138" t="s">
        <v>68</v>
      </c>
      <c r="B29" s="139"/>
      <c r="C29" s="139"/>
      <c r="D29" s="139"/>
      <c r="E29" s="139"/>
      <c r="F29" s="140"/>
      <c r="G29" s="17"/>
    </row>
    <row r="30" spans="1:9" ht="20.25" customHeight="1" thickBot="1" x14ac:dyDescent="0.3">
      <c r="A30" s="110" t="s">
        <v>63</v>
      </c>
      <c r="B30" s="98"/>
      <c r="C30" s="98"/>
      <c r="D30" s="98"/>
      <c r="E30" s="98"/>
      <c r="F30" s="17" t="s">
        <v>64</v>
      </c>
      <c r="G30" s="101" t="str">
        <f>IF(F30="SI","500,00", "0")</f>
        <v>0</v>
      </c>
    </row>
    <row r="31" spans="1:9" ht="22.5" customHeight="1" thickBot="1" x14ac:dyDescent="0.3">
      <c r="A31" s="99" t="s">
        <v>67</v>
      </c>
      <c r="B31" s="100"/>
      <c r="C31" s="100"/>
      <c r="D31" s="100"/>
      <c r="E31" s="100"/>
      <c r="F31" s="54"/>
      <c r="G31" s="18"/>
    </row>
    <row r="32" spans="1:9" ht="33.75" customHeight="1" thickBot="1" x14ac:dyDescent="0.3">
      <c r="A32" s="55" t="s">
        <v>31</v>
      </c>
      <c r="B32" s="56"/>
      <c r="C32" s="57" t="s">
        <v>32</v>
      </c>
      <c r="D32" s="56"/>
      <c r="E32" s="58"/>
      <c r="F32" s="59"/>
      <c r="G32" s="111">
        <f>IF(G30="0",(IF(G29="",G28+(G28*G31), G28-(G28*G29))),G30)</f>
        <v>0</v>
      </c>
    </row>
    <row r="33" spans="1:7" ht="15" customHeight="1" x14ac:dyDescent="0.25">
      <c r="A33" s="127"/>
      <c r="B33" s="127"/>
      <c r="C33" s="127"/>
      <c r="D33" s="127"/>
      <c r="E33" s="127"/>
      <c r="F33" s="127"/>
      <c r="G33" s="127"/>
    </row>
    <row r="34" spans="1:7" x14ac:dyDescent="0.25">
      <c r="A34" s="115" t="s">
        <v>33</v>
      </c>
      <c r="B34" s="116"/>
      <c r="C34" s="116"/>
      <c r="D34" s="116"/>
      <c r="E34" s="116"/>
      <c r="F34" s="116"/>
      <c r="G34" s="117"/>
    </row>
    <row r="35" spans="1:7" ht="31.5" customHeight="1" x14ac:dyDescent="0.25">
      <c r="A35" s="141" t="s">
        <v>34</v>
      </c>
      <c r="B35" s="142"/>
      <c r="C35" s="142"/>
      <c r="D35" s="142"/>
      <c r="E35" s="142"/>
      <c r="F35" s="142"/>
      <c r="G35" s="143"/>
    </row>
    <row r="36" spans="1:7" ht="16.5" thickBot="1" x14ac:dyDescent="0.3">
      <c r="A36" s="60" t="s">
        <v>35</v>
      </c>
      <c r="B36" s="58"/>
      <c r="C36" s="61" t="s">
        <v>36</v>
      </c>
      <c r="D36" s="58"/>
      <c r="E36" s="58"/>
      <c r="F36" s="58"/>
      <c r="G36" s="9"/>
    </row>
    <row r="37" spans="1:7" ht="13.5" customHeight="1" x14ac:dyDescent="0.25">
      <c r="A37" s="62"/>
      <c r="B37" s="63" t="s">
        <v>18</v>
      </c>
      <c r="C37" s="63" t="s">
        <v>19</v>
      </c>
      <c r="D37" s="63" t="s">
        <v>20</v>
      </c>
      <c r="E37" s="63" t="s">
        <v>21</v>
      </c>
      <c r="F37" s="64" t="s">
        <v>22</v>
      </c>
      <c r="G37" s="63" t="s">
        <v>23</v>
      </c>
    </row>
    <row r="38" spans="1:7" x14ac:dyDescent="0.25">
      <c r="A38" s="48" t="s">
        <v>37</v>
      </c>
      <c r="B38" s="49">
        <v>5000</v>
      </c>
      <c r="C38" s="49">
        <v>0</v>
      </c>
      <c r="D38" s="49">
        <v>5000</v>
      </c>
      <c r="E38" s="50">
        <v>0.04</v>
      </c>
      <c r="F38" s="49">
        <f>IF($G$36&lt;=C38,0,IF(AND($G$36&gt;C38,$G$36&lt;=D38),$G$36-C38,B38))</f>
        <v>0</v>
      </c>
      <c r="G38" s="49">
        <f>F38*E38</f>
        <v>0</v>
      </c>
    </row>
    <row r="39" spans="1:7" x14ac:dyDescent="0.25">
      <c r="A39" s="48" t="s">
        <v>38</v>
      </c>
      <c r="B39" s="49">
        <f>D39-C39</f>
        <v>-5000.01</v>
      </c>
      <c r="C39" s="49">
        <v>5000.01</v>
      </c>
      <c r="D39" s="49">
        <f>G36</f>
        <v>0</v>
      </c>
      <c r="E39" s="50">
        <v>0.03</v>
      </c>
      <c r="F39" s="49">
        <f>IF($G$36&lt;=C39,0,IF(AND($G$36&gt;C39,$G$36&lt;=D39),$G$36-C39,B39))</f>
        <v>0</v>
      </c>
      <c r="G39" s="49">
        <f>F39*E39</f>
        <v>0</v>
      </c>
    </row>
    <row r="40" spans="1:7" x14ac:dyDescent="0.25">
      <c r="A40" s="65" t="s">
        <v>31</v>
      </c>
      <c r="B40" s="54"/>
      <c r="C40" s="54"/>
      <c r="D40" s="54"/>
      <c r="E40" s="54"/>
      <c r="F40" s="66"/>
      <c r="G40" s="67">
        <f>SUM(G38:G39)</f>
        <v>0</v>
      </c>
    </row>
    <row r="41" spans="1:7" ht="6" customHeight="1" x14ac:dyDescent="0.25">
      <c r="A41" s="120"/>
      <c r="B41" s="120"/>
      <c r="C41" s="120"/>
      <c r="D41" s="120"/>
      <c r="E41" s="120"/>
      <c r="F41" s="120"/>
      <c r="G41" s="121"/>
    </row>
    <row r="42" spans="1:7" x14ac:dyDescent="0.25">
      <c r="A42" s="115" t="s">
        <v>39</v>
      </c>
      <c r="B42" s="116"/>
      <c r="C42" s="116"/>
      <c r="D42" s="116"/>
      <c r="E42" s="116"/>
      <c r="F42" s="116"/>
      <c r="G42" s="117"/>
    </row>
    <row r="43" spans="1:7" ht="47.25" customHeight="1" thickBot="1" x14ac:dyDescent="0.3">
      <c r="A43" s="145" t="s">
        <v>40</v>
      </c>
      <c r="B43" s="146"/>
      <c r="C43" s="146"/>
      <c r="D43" s="146"/>
      <c r="E43" s="146"/>
      <c r="F43" s="146"/>
      <c r="G43" s="147"/>
    </row>
    <row r="44" spans="1:7" ht="21" customHeight="1" thickBot="1" x14ac:dyDescent="0.3">
      <c r="A44" s="128" t="s">
        <v>69</v>
      </c>
      <c r="B44" s="129"/>
      <c r="C44" s="129"/>
      <c r="D44" s="129"/>
      <c r="E44" s="130"/>
      <c r="F44" s="103"/>
      <c r="G44" s="112">
        <f>G28*F44</f>
        <v>0</v>
      </c>
    </row>
    <row r="45" spans="1:7" ht="13.5" customHeight="1" x14ac:dyDescent="0.25">
      <c r="A45" s="57"/>
      <c r="B45" s="68"/>
      <c r="C45" s="68"/>
      <c r="D45" s="68"/>
      <c r="E45" s="56"/>
      <c r="F45" s="68"/>
      <c r="G45" s="68"/>
    </row>
    <row r="46" spans="1:7" ht="8.25" customHeight="1" x14ac:dyDescent="0.25">
      <c r="A46" s="68"/>
      <c r="B46" s="68"/>
      <c r="C46" s="68"/>
      <c r="D46" s="68"/>
      <c r="E46" s="68"/>
      <c r="F46" s="68"/>
      <c r="G46" s="68"/>
    </row>
    <row r="47" spans="1:7" ht="18.75" customHeight="1" x14ac:dyDescent="0.25">
      <c r="A47" s="115" t="s">
        <v>42</v>
      </c>
      <c r="B47" s="116"/>
      <c r="C47" s="116"/>
      <c r="D47" s="116"/>
      <c r="E47" s="116"/>
      <c r="F47" s="116"/>
      <c r="G47" s="117"/>
    </row>
    <row r="48" spans="1:7" ht="33" customHeight="1" x14ac:dyDescent="0.25">
      <c r="A48" s="124" t="s">
        <v>70</v>
      </c>
      <c r="B48" s="125"/>
      <c r="C48" s="125"/>
      <c r="D48" s="125"/>
      <c r="E48" s="125"/>
      <c r="F48" s="126"/>
      <c r="G48" s="51">
        <f>(G32+G40+G44)/10</f>
        <v>0</v>
      </c>
    </row>
    <row r="49" spans="1:7" ht="12" customHeight="1" x14ac:dyDescent="0.25">
      <c r="A49" s="69"/>
      <c r="B49" s="56"/>
      <c r="C49" s="56"/>
      <c r="D49" s="56"/>
      <c r="E49" s="56"/>
      <c r="F49" s="70"/>
      <c r="G49" s="70"/>
    </row>
    <row r="50" spans="1:7" ht="16.5" thickBot="1" x14ac:dyDescent="0.3">
      <c r="A50" s="115" t="s">
        <v>43</v>
      </c>
      <c r="B50" s="116"/>
      <c r="C50" s="116"/>
      <c r="D50" s="116"/>
      <c r="E50" s="116"/>
      <c r="F50" s="116"/>
      <c r="G50" s="117"/>
    </row>
    <row r="51" spans="1:7" ht="16.5" thickBot="1" x14ac:dyDescent="0.3">
      <c r="A51" s="71" t="s">
        <v>44</v>
      </c>
      <c r="B51" s="58"/>
      <c r="C51" s="72"/>
      <c r="D51" s="72"/>
      <c r="E51" s="120"/>
      <c r="F51" s="121"/>
      <c r="G51" s="10"/>
    </row>
    <row r="52" spans="1:7" ht="10.5" customHeight="1" x14ac:dyDescent="0.25">
      <c r="A52" s="73"/>
      <c r="B52" s="74"/>
      <c r="C52" s="75"/>
      <c r="D52" s="75"/>
      <c r="E52" s="74"/>
      <c r="F52" s="74"/>
      <c r="G52" s="76"/>
    </row>
    <row r="53" spans="1:7" ht="15.75" customHeight="1" x14ac:dyDescent="0.25">
      <c r="A53" s="133" t="s">
        <v>45</v>
      </c>
      <c r="B53" s="134"/>
      <c r="C53" s="134"/>
      <c r="D53" s="134"/>
      <c r="E53" s="134"/>
      <c r="F53" s="134"/>
      <c r="G53" s="135"/>
    </row>
    <row r="54" spans="1:7" ht="15.75" customHeight="1" x14ac:dyDescent="0.25">
      <c r="A54" s="77" t="s">
        <v>46</v>
      </c>
      <c r="B54" s="78"/>
      <c r="C54" s="79"/>
      <c r="D54" s="79"/>
      <c r="E54" s="80"/>
      <c r="F54" s="81"/>
      <c r="G54" s="102">
        <f>G32</f>
        <v>0</v>
      </c>
    </row>
    <row r="55" spans="1:7" ht="15.75" customHeight="1" x14ac:dyDescent="0.25">
      <c r="A55" s="77" t="s">
        <v>65</v>
      </c>
      <c r="B55" s="78"/>
      <c r="C55" s="83"/>
      <c r="D55" s="79"/>
      <c r="E55" s="80"/>
      <c r="F55" s="81"/>
      <c r="G55" s="82">
        <f>G40</f>
        <v>0</v>
      </c>
    </row>
    <row r="56" spans="1:7" ht="15.75" customHeight="1" x14ac:dyDescent="0.25">
      <c r="A56" s="77" t="s">
        <v>66</v>
      </c>
      <c r="B56" s="78"/>
      <c r="C56" s="83"/>
      <c r="D56" s="79"/>
      <c r="E56" s="80"/>
      <c r="F56" s="81"/>
      <c r="G56" s="82">
        <f>G44</f>
        <v>0</v>
      </c>
    </row>
    <row r="57" spans="1:7" ht="15.75" customHeight="1" thickBot="1" x14ac:dyDescent="0.3">
      <c r="A57" s="77" t="s">
        <v>47</v>
      </c>
      <c r="B57" s="78"/>
      <c r="C57" s="83"/>
      <c r="D57" s="79"/>
      <c r="E57" s="80"/>
      <c r="F57" s="81"/>
      <c r="G57" s="82">
        <f>G48</f>
        <v>0</v>
      </c>
    </row>
    <row r="58" spans="1:7" ht="21" customHeight="1" x14ac:dyDescent="0.25">
      <c r="A58" s="55" t="s">
        <v>48</v>
      </c>
      <c r="B58" s="78" t="s">
        <v>31</v>
      </c>
      <c r="C58" s="84"/>
      <c r="D58" s="84"/>
      <c r="E58" s="85"/>
      <c r="F58" s="86"/>
      <c r="G58" s="87">
        <f>SUM(G55+G54+G56+G57+J59)</f>
        <v>0</v>
      </c>
    </row>
    <row r="59" spans="1:7" ht="15.75" customHeight="1" x14ac:dyDescent="0.25">
      <c r="A59" s="119"/>
      <c r="B59" s="119"/>
      <c r="C59" s="119"/>
      <c r="D59" s="119"/>
      <c r="E59" s="119"/>
      <c r="F59" s="119"/>
      <c r="G59" s="119"/>
    </row>
    <row r="60" spans="1:7" x14ac:dyDescent="0.25">
      <c r="A60" s="60" t="s">
        <v>41</v>
      </c>
      <c r="B60" s="58"/>
      <c r="C60" s="58"/>
      <c r="D60" s="58"/>
      <c r="E60" s="58"/>
      <c r="F60" s="58"/>
      <c r="G60" s="158">
        <v>500</v>
      </c>
    </row>
    <row r="61" spans="1:7" x14ac:dyDescent="0.25">
      <c r="A61" s="88" t="s">
        <v>49</v>
      </c>
      <c r="B61" s="56"/>
      <c r="C61" s="89"/>
      <c r="D61" s="56"/>
      <c r="E61" s="56"/>
      <c r="F61" s="11">
        <v>0.04</v>
      </c>
      <c r="G61" s="90">
        <f>F61*(G58-G60)</f>
        <v>-20</v>
      </c>
    </row>
    <row r="62" spans="1:7" x14ac:dyDescent="0.25">
      <c r="A62" s="77" t="s">
        <v>50</v>
      </c>
      <c r="B62" s="56"/>
      <c r="C62" s="89"/>
      <c r="D62" s="56"/>
      <c r="E62" s="58"/>
      <c r="F62" s="11">
        <v>0.22</v>
      </c>
      <c r="G62" s="91">
        <f>(G58-G60+G61)*F62</f>
        <v>-114.4</v>
      </c>
    </row>
    <row r="63" spans="1:7" ht="17.25" customHeight="1" x14ac:dyDescent="0.25">
      <c r="A63" s="55" t="s">
        <v>51</v>
      </c>
      <c r="B63" s="92"/>
      <c r="C63" s="84"/>
      <c r="D63" s="84"/>
      <c r="E63" s="78"/>
      <c r="F63" s="84"/>
      <c r="G63" s="93">
        <f>G58-G60+G61+G62</f>
        <v>-634.4</v>
      </c>
    </row>
    <row r="64" spans="1:7" x14ac:dyDescent="0.25">
      <c r="A64" s="55" t="s">
        <v>52</v>
      </c>
      <c r="B64" s="78"/>
      <c r="C64" s="83"/>
      <c r="D64" s="79"/>
      <c r="E64" s="80"/>
      <c r="F64" s="94"/>
      <c r="G64" s="95">
        <f>G51</f>
        <v>0</v>
      </c>
    </row>
    <row r="65" spans="1:7" ht="16.5" customHeight="1" thickBot="1" x14ac:dyDescent="0.3">
      <c r="A65" s="60" t="s">
        <v>53</v>
      </c>
      <c r="B65" s="58"/>
      <c r="C65" s="58"/>
      <c r="D65" s="58"/>
      <c r="E65" s="58"/>
      <c r="F65" s="58"/>
      <c r="G65" s="96">
        <f>G63+G64</f>
        <v>-634.4</v>
      </c>
    </row>
    <row r="66" spans="1:7" ht="43.5" customHeight="1" x14ac:dyDescent="0.25">
      <c r="A66" s="118" t="s">
        <v>71</v>
      </c>
      <c r="B66" s="118"/>
      <c r="C66" s="118"/>
      <c r="D66" s="118"/>
      <c r="E66" s="118"/>
      <c r="F66" s="118"/>
      <c r="G66" s="118"/>
    </row>
    <row r="67" spans="1:7" ht="19.5" customHeight="1" x14ac:dyDescent="0.25">
      <c r="A67" s="26" t="s">
        <v>54</v>
      </c>
      <c r="B67" s="26"/>
      <c r="C67" s="26"/>
      <c r="D67" s="26"/>
      <c r="E67" s="26"/>
      <c r="F67" s="113" t="s">
        <v>55</v>
      </c>
      <c r="G67" s="113"/>
    </row>
    <row r="68" spans="1:7" x14ac:dyDescent="0.25">
      <c r="A68" s="56"/>
      <c r="B68" s="26"/>
      <c r="C68" s="26"/>
      <c r="D68" s="26"/>
      <c r="E68" s="26"/>
      <c r="F68" s="114" t="s">
        <v>56</v>
      </c>
      <c r="G68" s="114"/>
    </row>
    <row r="69" spans="1:7" ht="81" customHeight="1" x14ac:dyDescent="0.25">
      <c r="A69" s="118" t="s">
        <v>57</v>
      </c>
      <c r="B69" s="118"/>
      <c r="C69" s="118"/>
      <c r="D69" s="118"/>
      <c r="E69" s="118"/>
      <c r="F69" s="118"/>
      <c r="G69" s="118"/>
    </row>
    <row r="70" spans="1:7" ht="42.75" customHeight="1" x14ac:dyDescent="0.25">
      <c r="A70" s="157" t="s">
        <v>58</v>
      </c>
      <c r="B70" s="157"/>
      <c r="C70" s="157"/>
      <c r="D70" s="157"/>
      <c r="E70" s="157"/>
      <c r="F70" s="157"/>
      <c r="G70" s="157"/>
    </row>
    <row r="71" spans="1:7" ht="54" customHeight="1" x14ac:dyDescent="0.25">
      <c r="A71" s="157" t="s">
        <v>60</v>
      </c>
      <c r="B71" s="157"/>
      <c r="C71" s="157"/>
      <c r="D71" s="157"/>
      <c r="E71" s="157"/>
      <c r="F71" s="157"/>
      <c r="G71" s="157"/>
    </row>
    <row r="72" spans="1:7" x14ac:dyDescent="0.25">
      <c r="A72" s="157" t="s">
        <v>61</v>
      </c>
      <c r="B72" s="157"/>
      <c r="C72" s="157"/>
      <c r="D72" s="157"/>
      <c r="E72" s="157"/>
      <c r="F72" s="157"/>
      <c r="G72" s="157"/>
    </row>
    <row r="73" spans="1:7" ht="54" customHeight="1" x14ac:dyDescent="0.25">
      <c r="A73" s="157" t="s">
        <v>59</v>
      </c>
      <c r="B73" s="157"/>
      <c r="C73" s="157"/>
      <c r="D73" s="157"/>
      <c r="E73" s="157"/>
      <c r="F73" s="157"/>
      <c r="G73" s="157"/>
    </row>
  </sheetData>
  <sheetProtection algorithmName="SHA-512" hashValue="/9OCvCUhh7OeAh+HmBBcKUxQTIyKwQDEPnNPmHJd5NqhhgF36qy7VHnKGPAkiA5BZAkst6jJWWvytqY3o0u9xw==" saltValue="u4/mepEQuGvQYKQiGV3z0g==" spinCount="100000" sheet="1" objects="1" scenarios="1"/>
  <mergeCells count="31">
    <mergeCell ref="A71:G71"/>
    <mergeCell ref="A73:G73"/>
    <mergeCell ref="A72:G72"/>
    <mergeCell ref="A70:G70"/>
    <mergeCell ref="A69:G69"/>
    <mergeCell ref="A1:G1"/>
    <mergeCell ref="A53:G53"/>
    <mergeCell ref="A47:G47"/>
    <mergeCell ref="F16:G16"/>
    <mergeCell ref="A29:F29"/>
    <mergeCell ref="A35:G35"/>
    <mergeCell ref="A42:G42"/>
    <mergeCell ref="A34:G34"/>
    <mergeCell ref="A3:G3"/>
    <mergeCell ref="A43:G43"/>
    <mergeCell ref="E10:G10"/>
    <mergeCell ref="E12:G12"/>
    <mergeCell ref="A18:F18"/>
    <mergeCell ref="A19:G19"/>
    <mergeCell ref="F67:G67"/>
    <mergeCell ref="F68:G68"/>
    <mergeCell ref="A20:G20"/>
    <mergeCell ref="A66:G66"/>
    <mergeCell ref="A50:G50"/>
    <mergeCell ref="A59:G59"/>
    <mergeCell ref="E51:F51"/>
    <mergeCell ref="A28:F28"/>
    <mergeCell ref="A48:F48"/>
    <mergeCell ref="A33:G33"/>
    <mergeCell ref="A41:G41"/>
    <mergeCell ref="A44:E44"/>
  </mergeCells>
  <phoneticPr fontId="2" type="noConversion"/>
  <dataValidations count="1">
    <dataValidation type="list" allowBlank="1" showInputMessage="1" showErrorMessage="1" sqref="F30" xr:uid="{DE90EC34-B0D4-4198-BFAF-DAC5186B0DC3}">
      <formula1>K12:K13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59" orientation="portrait" r:id="rId1"/>
  <headerFooter alignWithMargins="0"/>
  <ignoredErrors>
    <ignoredError sqref="G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CUSTODE</vt:lpstr>
      <vt:lpstr>CUSTODE!Area_stampa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Tribunale ANCONA</dc:creator>
  <cp:keywords/>
  <dc:description/>
  <cp:lastModifiedBy>Maria Letizia Mantovani</cp:lastModifiedBy>
  <cp:revision/>
  <dcterms:created xsi:type="dcterms:W3CDTF">2018-12-13T17:12:15Z</dcterms:created>
  <dcterms:modified xsi:type="dcterms:W3CDTF">2025-03-13T11:11:40Z</dcterms:modified>
  <cp:category/>
  <cp:contentStatus/>
</cp:coreProperties>
</file>